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マイドライブ\Yusuke\東大\授業\2022年度\ライフサイクル工学(2022年度)\ライフサイクル工学(第4回)220629\"/>
    </mc:Choice>
  </mc:AlternateContent>
  <bookViews>
    <workbookView xWindow="-100" yWindow="-100" windowWidth="20715" windowHeight="13275" tabRatio="673"/>
  </bookViews>
  <sheets>
    <sheet name="回答記入シート" sheetId="3" r:id="rId1"/>
    <sheet name="【参考】ボールペンの例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3" l="1"/>
  <c r="J10" i="3"/>
  <c r="K10" i="3"/>
  <c r="L10" i="3"/>
  <c r="L13" i="3"/>
  <c r="K12" i="3"/>
  <c r="E9" i="3" l="1"/>
  <c r="D9" i="3"/>
  <c r="G9" i="3"/>
  <c r="F9" i="3"/>
  <c r="E9" i="1"/>
  <c r="G9" i="1"/>
  <c r="F9" i="1"/>
  <c r="D9" i="1"/>
  <c r="M13" i="3"/>
  <c r="M12" i="3"/>
  <c r="M10" i="3"/>
  <c r="L11" i="3"/>
  <c r="I12" i="3"/>
  <c r="M11" i="3"/>
  <c r="L12" i="3"/>
  <c r="K13" i="3"/>
  <c r="K11" i="3"/>
  <c r="J13" i="3"/>
  <c r="J12" i="3"/>
  <c r="J11" i="3"/>
  <c r="I11" i="3"/>
  <c r="I10" i="3"/>
  <c r="I10" i="1"/>
  <c r="N10" i="1" s="1"/>
  <c r="M14" i="1"/>
  <c r="M15" i="1"/>
  <c r="M13" i="1"/>
  <c r="M12" i="1"/>
  <c r="M11" i="1"/>
  <c r="M10" i="1"/>
  <c r="L10" i="1"/>
  <c r="L15" i="1"/>
  <c r="L11" i="1"/>
  <c r="L14" i="1"/>
  <c r="L13" i="1"/>
  <c r="L12" i="1"/>
  <c r="K10" i="1"/>
  <c r="K15" i="1"/>
  <c r="K14" i="1"/>
  <c r="K13" i="1"/>
  <c r="K12" i="1"/>
  <c r="K11" i="1"/>
  <c r="J10" i="1"/>
  <c r="J15" i="1"/>
  <c r="J14" i="1"/>
  <c r="J13" i="1"/>
  <c r="J12" i="1"/>
  <c r="J11" i="1"/>
  <c r="I15" i="1"/>
  <c r="I14" i="1"/>
  <c r="I13" i="1"/>
  <c r="I12" i="1"/>
  <c r="I11" i="1"/>
  <c r="N11" i="3" l="1"/>
  <c r="N10" i="3"/>
  <c r="N13" i="3"/>
  <c r="N12" i="3"/>
  <c r="N12" i="1"/>
  <c r="N15" i="1" l="1"/>
  <c r="N14" i="1"/>
  <c r="N13" i="1"/>
  <c r="N11" i="1"/>
</calcChain>
</file>

<file path=xl/sharedStrings.xml><?xml version="1.0" encoding="utf-8"?>
<sst xmlns="http://schemas.openxmlformats.org/spreadsheetml/2006/main" count="38" uniqueCount="26">
  <si>
    <t>廃棄要因(di)</t>
    <rPh sb="0" eb="2">
      <t>ハイキ</t>
    </rPh>
    <rPh sb="2" eb="4">
      <t>ヨウイン</t>
    </rPh>
    <phoneticPr fontId="1"/>
  </si>
  <si>
    <t>機能消費</t>
    <rPh sb="0" eb="2">
      <t>キノウ</t>
    </rPh>
    <rPh sb="2" eb="4">
      <t>ショウヒ</t>
    </rPh>
    <phoneticPr fontId="1"/>
  </si>
  <si>
    <t>外観</t>
    <rPh sb="0" eb="2">
      <t>ガイカン</t>
    </rPh>
    <phoneticPr fontId="1"/>
  </si>
  <si>
    <t>容量・サイズ</t>
    <rPh sb="0" eb="2">
      <t>ヨウリョウ</t>
    </rPh>
    <phoneticPr fontId="1"/>
  </si>
  <si>
    <t>故障</t>
    <rPh sb="0" eb="2">
      <t>コショウ</t>
    </rPh>
    <phoneticPr fontId="1"/>
  </si>
  <si>
    <t>機能の陳腐化</t>
    <rPh sb="0" eb="2">
      <t>キノウ</t>
    </rPh>
    <rPh sb="3" eb="6">
      <t>チンプカ</t>
    </rPh>
    <phoneticPr fontId="1"/>
  </si>
  <si>
    <t>重要度(ri)</t>
    <rPh sb="0" eb="3">
      <t>ジュウヨウド</t>
    </rPh>
    <phoneticPr fontId="1"/>
  </si>
  <si>
    <t>インクの転写</t>
    <rPh sb="4" eb="6">
      <t>テンシャ</t>
    </rPh>
    <phoneticPr fontId="1"/>
  </si>
  <si>
    <t>インクの貯蔵</t>
    <rPh sb="4" eb="6">
      <t>チョゾウ</t>
    </rPh>
    <phoneticPr fontId="1"/>
  </si>
  <si>
    <t>本体保持</t>
    <rPh sb="0" eb="2">
      <t>ホンタイ</t>
    </rPh>
    <rPh sb="2" eb="4">
      <t>ホジ</t>
    </rPh>
    <phoneticPr fontId="1"/>
  </si>
  <si>
    <t>本体輸送</t>
    <rPh sb="0" eb="2">
      <t>ホンタイ</t>
    </rPh>
    <rPh sb="2" eb="4">
      <t>ユソウ</t>
    </rPh>
    <phoneticPr fontId="1"/>
  </si>
  <si>
    <t>機能の重要度(rfi)</t>
    <rPh sb="0" eb="2">
      <t>キノウ</t>
    </rPh>
    <rPh sb="3" eb="6">
      <t>ジュウヨウド</t>
    </rPh>
    <phoneticPr fontId="1"/>
  </si>
  <si>
    <t>機能(fj)</t>
    <rPh sb="0" eb="2">
      <t>キノウ</t>
    </rPh>
    <phoneticPr fontId="1"/>
  </si>
  <si>
    <t>軸先端部</t>
    <rPh sb="0" eb="1">
      <t>ジク</t>
    </rPh>
    <rPh sb="1" eb="3">
      <t>センタン</t>
    </rPh>
    <rPh sb="3" eb="4">
      <t>ブ</t>
    </rPh>
    <phoneticPr fontId="1"/>
  </si>
  <si>
    <t>本体</t>
    <rPh sb="0" eb="2">
      <t>ホンタイ</t>
    </rPh>
    <phoneticPr fontId="1"/>
  </si>
  <si>
    <t>軸後端部</t>
    <rPh sb="0" eb="1">
      <t>ジク</t>
    </rPh>
    <rPh sb="1" eb="2">
      <t>コウ</t>
    </rPh>
    <rPh sb="2" eb="4">
      <t>タンブ</t>
    </rPh>
    <phoneticPr fontId="1"/>
  </si>
  <si>
    <t>中芯</t>
    <rPh sb="0" eb="1">
      <t>ナカ</t>
    </rPh>
    <rPh sb="1" eb="2">
      <t>シン</t>
    </rPh>
    <phoneticPr fontId="1"/>
  </si>
  <si>
    <t>チップ</t>
    <phoneticPr fontId="1"/>
  </si>
  <si>
    <t>キャップ</t>
    <phoneticPr fontId="1"/>
  </si>
  <si>
    <t>部品(ck)</t>
    <rPh sb="0" eb="2">
      <t>ブヒン</t>
    </rPh>
    <phoneticPr fontId="1"/>
  </si>
  <si>
    <t>要因・部品対応表(Mik)</t>
    <rPh sb="0" eb="2">
      <t>ヨウイン</t>
    </rPh>
    <rPh sb="3" eb="5">
      <t>ブヒン</t>
    </rPh>
    <rPh sb="5" eb="7">
      <t>タイオウ</t>
    </rPh>
    <rPh sb="7" eb="8">
      <t>ヒョウ</t>
    </rPh>
    <phoneticPr fontId="1"/>
  </si>
  <si>
    <t>合計(Mk)</t>
    <rPh sb="0" eb="2">
      <t>ゴウケイ</t>
    </rPh>
    <phoneticPr fontId="1"/>
  </si>
  <si>
    <t>ライフサイクルオプションの候補(最低2つ)：</t>
    <rPh sb="16" eb="18">
      <t>サイテイ</t>
    </rPh>
    <phoneticPr fontId="1"/>
  </si>
  <si>
    <t>①</t>
    <phoneticPr fontId="1"/>
  </si>
  <si>
    <t>②</t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</si>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</sst>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3" borderId="5" xfId="0" applyFill="1" applyBorder="1"/>
    <xf numFmtId="0" fontId="0" fillId="3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3" borderId="8" xfId="0" applyFill="1" applyBorder="1"/>
    <xf numFmtId="0" fontId="0" fillId="3" borderId="20" xfId="0" applyFill="1" applyBorder="1"/>
    <xf numFmtId="0" fontId="0" fillId="5" borderId="5" xfId="0" applyFill="1" applyBorder="1"/>
    <xf numFmtId="176" fontId="0" fillId="5" borderId="5" xfId="0" applyNumberFormat="1" applyFill="1" applyBorder="1"/>
    <xf numFmtId="0" fontId="0" fillId="0" borderId="23" xfId="0" applyBorder="1"/>
    <xf numFmtId="0" fontId="0" fillId="0" borderId="25" xfId="0" applyBorder="1"/>
    <xf numFmtId="0" fontId="0" fillId="0" borderId="24" xfId="0" applyBorder="1"/>
    <xf numFmtId="0" fontId="0" fillId="3" borderId="21" xfId="0" applyFill="1" applyBorder="1"/>
    <xf numFmtId="0" fontId="0" fillId="3" borderId="12" xfId="0" applyFill="1" applyBorder="1"/>
    <xf numFmtId="0" fontId="0" fillId="3" borderId="10" xfId="0" applyFill="1" applyBorder="1"/>
    <xf numFmtId="0" fontId="0" fillId="2" borderId="26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27" xfId="0" applyBorder="1"/>
    <xf numFmtId="0" fontId="0" fillId="3" borderId="18" xfId="0" applyFill="1" applyBorder="1"/>
    <xf numFmtId="0" fontId="0" fillId="3" borderId="28" xfId="0" applyFill="1" applyBorder="1"/>
    <xf numFmtId="0" fontId="0" fillId="0" borderId="23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4" xfId="0" applyBorder="1" applyAlignment="1">
      <alignment horizontal="right"/>
    </xf>
    <xf numFmtId="176" fontId="0" fillId="6" borderId="29" xfId="0" applyNumberFormat="1" applyFill="1" applyBorder="1"/>
    <xf numFmtId="176" fontId="0" fillId="6" borderId="30" xfId="0" applyNumberFormat="1" applyFill="1" applyBorder="1"/>
    <xf numFmtId="176" fontId="0" fillId="6" borderId="31" xfId="0" applyNumberFormat="1" applyFill="1" applyBorder="1"/>
    <xf numFmtId="176" fontId="0" fillId="0" borderId="32" xfId="0" applyNumberFormat="1" applyBorder="1"/>
    <xf numFmtId="0" fontId="0" fillId="0" borderId="13" xfId="0" applyBorder="1"/>
    <xf numFmtId="0" fontId="0" fillId="4" borderId="17" xfId="0" applyFill="1" applyBorder="1"/>
    <xf numFmtId="0" fontId="0" fillId="4" borderId="18" xfId="0" applyFill="1" applyBorder="1"/>
    <xf numFmtId="0" fontId="0" fillId="4" borderId="36" xfId="0" applyFill="1" applyBorder="1"/>
    <xf numFmtId="0" fontId="0" fillId="4" borderId="28" xfId="0" applyFill="1" applyBorder="1"/>
    <xf numFmtId="0" fontId="0" fillId="4" borderId="19" xfId="0" applyFill="1" applyBorder="1"/>
    <xf numFmtId="0" fontId="0" fillId="4" borderId="4" xfId="0" applyFill="1" applyBorder="1"/>
    <xf numFmtId="0" fontId="0" fillId="4" borderId="20" xfId="0" applyFill="1" applyBorder="1"/>
    <xf numFmtId="0" fontId="0" fillId="5" borderId="17" xfId="0" applyFill="1" applyBorder="1"/>
    <xf numFmtId="176" fontId="0" fillId="5" borderId="6" xfId="0" applyNumberFormat="1" applyFill="1" applyBorder="1"/>
    <xf numFmtId="0" fontId="0" fillId="5" borderId="6" xfId="0" applyFill="1" applyBorder="1"/>
    <xf numFmtId="0" fontId="0" fillId="5" borderId="18" xfId="0" applyFill="1" applyBorder="1"/>
    <xf numFmtId="0" fontId="0" fillId="5" borderId="36" xfId="0" applyFill="1" applyBorder="1"/>
    <xf numFmtId="0" fontId="0" fillId="5" borderId="28" xfId="0" applyFill="1" applyBorder="1"/>
    <xf numFmtId="176" fontId="0" fillId="5" borderId="28" xfId="0" applyNumberFormat="1" applyFill="1" applyBorder="1"/>
    <xf numFmtId="0" fontId="0" fillId="5" borderId="19" xfId="0" applyFill="1" applyBorder="1"/>
    <xf numFmtId="176" fontId="0" fillId="5" borderId="4" xfId="0" applyNumberFormat="1" applyFill="1" applyBorder="1"/>
    <xf numFmtId="0" fontId="0" fillId="5" borderId="4" xfId="0" applyFill="1" applyBorder="1"/>
    <xf numFmtId="0" fontId="0" fillId="5" borderId="20" xfId="0" applyFill="1" applyBorder="1"/>
    <xf numFmtId="176" fontId="0" fillId="0" borderId="7" xfId="0" applyNumberFormat="1" applyBorder="1"/>
    <xf numFmtId="0" fontId="0" fillId="0" borderId="37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21" xfId="0" applyFill="1" applyBorder="1" applyAlignment="1">
      <alignment shrinkToFit="1"/>
    </xf>
    <xf numFmtId="0" fontId="0" fillId="3" borderId="4" xfId="0" applyFill="1" applyBorder="1" applyAlignment="1">
      <alignment shrinkToFit="1"/>
    </xf>
    <xf numFmtId="0" fontId="0" fillId="3" borderId="20" xfId="0" applyFill="1" applyBorder="1" applyAlignment="1">
      <alignment shrinkToFit="1"/>
    </xf>
    <xf numFmtId="0" fontId="0" fillId="0" borderId="23" xfId="0" applyBorder="1" applyAlignment="1">
      <alignment horizontal="right" shrinkToFit="1"/>
    </xf>
    <xf numFmtId="0" fontId="0" fillId="0" borderId="25" xfId="0" applyBorder="1" applyAlignment="1">
      <alignment horizontal="right" shrinkToFit="1"/>
    </xf>
    <xf numFmtId="0" fontId="0" fillId="0" borderId="24" xfId="0" applyBorder="1" applyAlignment="1">
      <alignment horizontal="right" shrinkToFit="1"/>
    </xf>
    <xf numFmtId="176" fontId="0" fillId="5" borderId="17" xfId="0" applyNumberFormat="1" applyFill="1" applyBorder="1"/>
    <xf numFmtId="176" fontId="0" fillId="5" borderId="18" xfId="0" applyNumberFormat="1" applyFill="1" applyBorder="1"/>
    <xf numFmtId="176" fontId="0" fillId="5" borderId="36" xfId="0" applyNumberFormat="1" applyFill="1" applyBorder="1"/>
    <xf numFmtId="176" fontId="0" fillId="5" borderId="19" xfId="0" applyNumberFormat="1" applyFill="1" applyBorder="1"/>
    <xf numFmtId="176" fontId="0" fillId="5" borderId="20" xfId="0" applyNumberFormat="1" applyFill="1" applyBorder="1"/>
    <xf numFmtId="0" fontId="0" fillId="0" borderId="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FF"/>
      <color rgb="FFCCFFCC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"/>
  <sheetViews>
    <sheetView tabSelected="1" topLeftCell="A2" zoomScale="110" zoomScaleNormal="110" workbookViewId="0">
      <selection activeCell="I14" sqref="I14:M14"/>
    </sheetView>
  </sheetViews>
  <sheetFormatPr defaultRowHeight="18"/>
  <cols>
    <col min="1" max="1" width="4" customWidth="1"/>
    <col min="2" max="2" width="16.625" bestFit="1" customWidth="1"/>
    <col min="3" max="3" width="9.625" customWidth="1"/>
    <col min="4" max="7" width="10.625" customWidth="1"/>
    <col min="8" max="8" width="3.25" customWidth="1"/>
    <col min="9" max="13" width="7.625" customWidth="1"/>
    <col min="14" max="14" width="10.125" customWidth="1"/>
  </cols>
  <sheetData>
    <row r="1" spans="2:14" ht="18.75" thickBot="1"/>
    <row r="2" spans="2:14" ht="18.75" thickTop="1">
      <c r="B2" s="71" t="s">
        <v>0</v>
      </c>
      <c r="C2" s="73" t="s">
        <v>6</v>
      </c>
      <c r="D2" s="75" t="s">
        <v>12</v>
      </c>
      <c r="E2" s="76"/>
      <c r="F2" s="76"/>
      <c r="G2" s="77"/>
    </row>
    <row r="3" spans="2:14" ht="18.75" thickBot="1">
      <c r="B3" s="72"/>
      <c r="C3" s="74"/>
      <c r="D3" s="56"/>
      <c r="E3" s="57"/>
      <c r="F3" s="57"/>
      <c r="G3" s="58"/>
    </row>
    <row r="4" spans="2:14" ht="18.75" thickTop="1">
      <c r="B4" s="13" t="s">
        <v>1</v>
      </c>
      <c r="C4" s="19"/>
      <c r="D4" s="17"/>
      <c r="E4" s="9"/>
      <c r="F4" s="9"/>
      <c r="G4" s="23"/>
      <c r="H4" s="7"/>
      <c r="I4" s="7"/>
      <c r="J4" s="7"/>
      <c r="K4" s="7"/>
      <c r="L4" s="7"/>
      <c r="M4" s="6"/>
    </row>
    <row r="5" spans="2:14">
      <c r="B5" s="14" t="s">
        <v>2</v>
      </c>
      <c r="C5" s="20"/>
      <c r="D5" s="18"/>
      <c r="E5" s="1"/>
      <c r="F5" s="1"/>
      <c r="G5" s="24"/>
      <c r="H5" s="7"/>
      <c r="I5" s="7"/>
      <c r="J5" s="7"/>
      <c r="K5" s="7"/>
      <c r="L5" s="6"/>
      <c r="M5" s="8"/>
    </row>
    <row r="6" spans="2:14">
      <c r="B6" s="14" t="s">
        <v>3</v>
      </c>
      <c r="C6" s="20"/>
      <c r="D6" s="18"/>
      <c r="E6" s="1"/>
      <c r="F6" s="1"/>
      <c r="G6" s="24"/>
      <c r="H6" s="7"/>
      <c r="I6" s="7"/>
      <c r="J6" s="7"/>
      <c r="K6" s="6"/>
      <c r="L6" s="8"/>
      <c r="M6" s="8"/>
    </row>
    <row r="7" spans="2:14">
      <c r="B7" s="14" t="s">
        <v>4</v>
      </c>
      <c r="C7" s="20"/>
      <c r="D7" s="18"/>
      <c r="E7" s="1"/>
      <c r="F7" s="1"/>
      <c r="G7" s="24"/>
      <c r="H7" s="7"/>
      <c r="I7" s="7"/>
      <c r="J7" s="6"/>
      <c r="K7" s="8"/>
      <c r="L7" s="8"/>
      <c r="M7" s="8"/>
    </row>
    <row r="8" spans="2:14" ht="18.75" thickBot="1">
      <c r="B8" s="15" t="s">
        <v>5</v>
      </c>
      <c r="C8" s="21"/>
      <c r="D8" s="16"/>
      <c r="E8" s="2"/>
      <c r="F8" s="2"/>
      <c r="G8" s="10"/>
      <c r="H8" s="22"/>
      <c r="I8" s="51"/>
      <c r="J8" s="8"/>
      <c r="K8" s="8"/>
      <c r="L8" s="8"/>
      <c r="M8" s="8"/>
    </row>
    <row r="9" spans="2:14" ht="19.5" thickTop="1" thickBot="1">
      <c r="B9" s="78" t="s">
        <v>11</v>
      </c>
      <c r="C9" s="79"/>
      <c r="D9" s="31">
        <f>IF($C4=0,0,$C4*D4/SUM($D4:$G4))+IF($C5=0,0,$C5*D5/SUM($D5:$G5))+IF($C6=0,0,C6*D6/SUM($D6:$G6))+IF($C7=0,0,$C7*D7/SUM($D7:$G7))+IF($C8=0,0,$C8*D8/SUM($D8:$G8))</f>
        <v>0</v>
      </c>
      <c r="E9" s="31">
        <f>IF($C4=0,0,$C4*E4/SUM($D4:$G4))+IF($C5=0,0,$C5*E5/SUM($D5:$G5))+IF($C6=0,0,D6*E6/SUM($D6:$G6))+IF($C7=0,0,$C7*E7/SUM($D7:$G7))+IF($C8=0,0,$C8*E8/SUM($D8:$G8))</f>
        <v>0</v>
      </c>
      <c r="F9" s="31">
        <f t="shared" ref="F9:G9" si="0">IF($C4=0,0,$C4*F4/SUM($D4:$G4))+IF($C5=0,0,$C5*F5/SUM($D5:$G5))+IF($C6=0,0,E6*F6/SUM($D6:$G6))+IF($C7=0,0,$C7*F7/SUM($D7:$G7))+IF($C8=0,0,$C8*F8/SUM($D8:$G8))</f>
        <v>0</v>
      </c>
      <c r="G9" s="31">
        <f t="shared" si="0"/>
        <v>0</v>
      </c>
      <c r="I9" s="32"/>
      <c r="J9" s="8"/>
      <c r="K9" s="8"/>
      <c r="L9" s="8"/>
      <c r="M9" s="8"/>
    </row>
    <row r="10" spans="2:14" ht="18.75" thickTop="1">
      <c r="C10" s="59"/>
      <c r="D10" s="33"/>
      <c r="E10" s="3"/>
      <c r="F10" s="3"/>
      <c r="G10" s="34"/>
      <c r="I10" s="62">
        <f>IF(C$8=0,0,C$8*(D$8/SUM(D$8:G$8)*D10+E$8/SUM(D$8:G$8)*E10+F$8/SUM(D$8:G$8)*F10+G$8/SUM(D$8:G$8)*G10))</f>
        <v>0</v>
      </c>
      <c r="J10" s="41">
        <f>IF(C$7=0,0,C$7*(D$7/SUM(D$7:G$7)*D10+E$7/SUM(D$7:G$7)*E10+F$7/SUM(D$7:G$7)*F10+G$7/SUM(D$7:G$7)*G10))</f>
        <v>0</v>
      </c>
      <c r="K10" s="41">
        <f>IF(C$6=0,0,C$6*(D$6/SUM(D$6:G$6)*D10+E$6/SUM(D$6:G$6)*E10+F$6/SUM(D$6:G$6)*F10+G$6/SUM(D$6:G$6)*G10))</f>
        <v>0</v>
      </c>
      <c r="L10" s="41">
        <f>IF(C$5=0,0,C$5*(D$5/SUM(D$5:G$5)*D10+E$5/SUM(D$5:G$5)*E10+F$5/SUM(D$5:G$5)*F10+G$5/SUM(D$5:G$5)*G10))</f>
        <v>0</v>
      </c>
      <c r="M10" s="63">
        <f>IF(C$4=0,0,C$4*(D$4/SUM(D$4:G$4)*D10+E$4/SUM(D$4:G$4)*E10+F$4/SUM(D$4:G$4)*F10+G$4/SUM(D$4:G$4)*G10))</f>
        <v>0</v>
      </c>
      <c r="N10" s="28">
        <f>SUM(I10:M10)</f>
        <v>0</v>
      </c>
    </row>
    <row r="11" spans="2:14">
      <c r="C11" s="60"/>
      <c r="D11" s="35"/>
      <c r="E11" s="4"/>
      <c r="F11" s="4"/>
      <c r="G11" s="36"/>
      <c r="I11" s="64">
        <f t="shared" ref="I11" si="1">IF(C$8=0,0,C$8*(D$8/SUM(D$8:G$8)*D11+E$8/SUM(D$8:G$8)*E11+F$8/SUM(D$8:G$8)*F11+G$8/SUM(D$8:G$8)*G11))</f>
        <v>0</v>
      </c>
      <c r="J11" s="12">
        <f t="shared" ref="J11:J13" si="2">IF(C$7=0,0,C$7*(D$7/SUM(D$7:G$7)*D11+E$7/SUM(D$7:G$7)*E11+F$7/SUM(D$7:G$7)*F11+G$7/SUM(D$7:G$7)*G11))</f>
        <v>0</v>
      </c>
      <c r="K11" s="12">
        <f t="shared" ref="K11:K13" si="3">IF(C$6=0,0,C$6*(D$6/SUM(D$6:G$6)*D11+E$6/SUM(D$6:G$6)*E11+F$6/SUM(D$6:G$6)*F11+G$6/SUM(D$6:G$6)*G11))</f>
        <v>0</v>
      </c>
      <c r="L11" s="12">
        <f>IF(C$5=0,0,C$5*(D$5/SUM(D$5:G$5)*D11+E$5/SUM(D$5:G$5)*E11+F$5/SUM(D$5:G$5)*F11+G$5/SUM(D$5:G$5)*G11))</f>
        <v>0</v>
      </c>
      <c r="M11" s="46">
        <f t="shared" ref="M11" si="4">IF(C$4=0,0,C$4*(D$4/SUM(D$4:G$4)*D11+E$4/SUM(D$4:G$4)*E11+F$4/SUM(D$4:G$4)*F11+G$4/SUM(D$4:G$4)*G11))</f>
        <v>0</v>
      </c>
      <c r="N11" s="29">
        <f t="shared" ref="N11:N13" si="5">SUM(I11:M11)</f>
        <v>0</v>
      </c>
    </row>
    <row r="12" spans="2:14">
      <c r="C12" s="60"/>
      <c r="D12" s="35"/>
      <c r="E12" s="4"/>
      <c r="F12" s="4"/>
      <c r="G12" s="36"/>
      <c r="I12" s="64">
        <f>IF(C$8=0,0,C$8*(D$8/SUM(D$8:G$8)*D12+E$8/SUM(D$8:G$8)*E12+F$8/SUM(D$8:G$8)*F12+G$8/SUM(D$8:G$8)*G12))</f>
        <v>0</v>
      </c>
      <c r="J12" s="12">
        <f t="shared" si="2"/>
        <v>0</v>
      </c>
      <c r="K12" s="12">
        <f>IF(C$6=0,0,C$6*(D$6/SUM(D$6:G$6)*D12+E$6/SUM(D$6:G$6)*E12+F$6/SUM(D$6:G$6)*F12+G$6/SUM(D$6:G$6)*G12))</f>
        <v>0</v>
      </c>
      <c r="L12" s="12">
        <f t="shared" ref="L12:L13" si="6">IF(C$5=0,0,C$5*(D$5/SUM(D$5:G$5)*D12+E$5/SUM(D$5:G$5)*E12+F$5/SUM(D$5:G$5)*F12+G$5/SUM(D$5:G$5)*G12))</f>
        <v>0</v>
      </c>
      <c r="M12" s="46">
        <f>IF(C$4=0,0,C$4*(D$4/SUM(D$4:G$4)*D12+E$4/SUM(D$4:G$4)*E12+F$4/SUM(D$4:G$4)*F12+G$4/SUM(D$4:G$4)*G12))</f>
        <v>0</v>
      </c>
      <c r="N12" s="29">
        <f t="shared" si="5"/>
        <v>0</v>
      </c>
    </row>
    <row r="13" spans="2:14" ht="18.75" thickBot="1">
      <c r="C13" s="61"/>
      <c r="D13" s="37"/>
      <c r="E13" s="38"/>
      <c r="F13" s="38"/>
      <c r="G13" s="39"/>
      <c r="I13" s="65">
        <f>IF(C$8=0,0,C$8*(D$8/SUM(D$8:G$8)*D13+E$8/SUM(D$8:G$8)*E13+F$8/SUM(D$8:G$8)*F13+G$8/SUM(D$8:G$8)*G13))</f>
        <v>0</v>
      </c>
      <c r="J13" s="48">
        <f t="shared" si="2"/>
        <v>0</v>
      </c>
      <c r="K13" s="48">
        <f t="shared" si="3"/>
        <v>0</v>
      </c>
      <c r="L13" s="48">
        <f>IF(C$5=0,0,C$5*(D$5/SUM(D$5:G$5)*D13+E$5/SUM(D$5:G$5)*E13+F$5/SUM(D$5:G$5)*F13+G$5/SUM(D$5:G$5)*G13))</f>
        <v>0</v>
      </c>
      <c r="M13" s="66">
        <f>IF(C$4=0,0,C$4*(D$4/SUM(D$4:G$4)*D13+E$4/SUM(D$4:G$4)*E13+F$4/SUM(D$4:G$4)*F13+G$4/SUM(D$4:G$4)*G13))</f>
        <v>0</v>
      </c>
      <c r="N13" s="30">
        <f t="shared" si="5"/>
        <v>0</v>
      </c>
    </row>
    <row r="14" spans="2:14" ht="19.5" thickTop="1" thickBot="1">
      <c r="C14" s="5" t="s">
        <v>19</v>
      </c>
      <c r="I14" s="80" t="s">
        <v>20</v>
      </c>
      <c r="J14" s="81"/>
      <c r="K14" s="81"/>
      <c r="L14" s="81"/>
      <c r="M14" s="82"/>
      <c r="N14" s="5" t="s">
        <v>21</v>
      </c>
    </row>
    <row r="15" spans="2:14" ht="18.75" thickTop="1"/>
    <row r="16" spans="2:14" ht="18.75" thickBot="1">
      <c r="B16" t="s">
        <v>22</v>
      </c>
    </row>
    <row r="17" spans="2:14" ht="40" customHeight="1">
      <c r="B17" s="52" t="s">
        <v>23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4"/>
    </row>
    <row r="18" spans="2:14" ht="40" customHeight="1">
      <c r="B18" s="53" t="s">
        <v>24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2:14" ht="40" customHeight="1" thickBot="1">
      <c r="B19" s="54" t="s">
        <v>25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2:14">
      <c r="B20" s="55"/>
    </row>
  </sheetData>
  <mergeCells count="8">
    <mergeCell ref="C18:N18"/>
    <mergeCell ref="C19:N19"/>
    <mergeCell ref="B2:B3"/>
    <mergeCell ref="C2:C3"/>
    <mergeCell ref="D2:G2"/>
    <mergeCell ref="B9:C9"/>
    <mergeCell ref="I14:M14"/>
    <mergeCell ref="C17:N17"/>
  </mergeCells>
  <phoneticPr fontId="1"/>
  <printOptions horizontalCentered="1" verticalCentered="1"/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topLeftCell="A2" zoomScale="110" zoomScaleNormal="110" workbookViewId="0">
      <selection activeCell="F9" sqref="F9"/>
    </sheetView>
  </sheetViews>
  <sheetFormatPr defaultRowHeight="18"/>
  <cols>
    <col min="1" max="1" width="4" customWidth="1"/>
    <col min="2" max="2" width="16.625" bestFit="1" customWidth="1"/>
    <col min="3" max="3" width="9.625" customWidth="1"/>
    <col min="4" max="4" width="11.375" customWidth="1"/>
    <col min="5" max="5" width="13" bestFit="1" customWidth="1"/>
    <col min="8" max="8" width="3.25" customWidth="1"/>
    <col min="9" max="13" width="7.625" customWidth="1"/>
    <col min="14" max="14" width="10.125" customWidth="1"/>
  </cols>
  <sheetData>
    <row r="1" spans="2:14" ht="18.75" thickBot="1"/>
    <row r="2" spans="2:14" ht="18.75" thickTop="1">
      <c r="B2" s="71" t="s">
        <v>0</v>
      </c>
      <c r="C2" s="73" t="s">
        <v>6</v>
      </c>
      <c r="D2" s="75" t="s">
        <v>12</v>
      </c>
      <c r="E2" s="76"/>
      <c r="F2" s="76"/>
      <c r="G2" s="77"/>
    </row>
    <row r="3" spans="2:14" ht="18.75" thickBot="1">
      <c r="B3" s="72"/>
      <c r="C3" s="74"/>
      <c r="D3" s="16" t="s">
        <v>7</v>
      </c>
      <c r="E3" s="2" t="s">
        <v>8</v>
      </c>
      <c r="F3" s="2" t="s">
        <v>9</v>
      </c>
      <c r="G3" s="10" t="s">
        <v>10</v>
      </c>
    </row>
    <row r="4" spans="2:14" ht="18.75" thickTop="1">
      <c r="B4" s="13" t="s">
        <v>1</v>
      </c>
      <c r="C4" s="19">
        <v>9</v>
      </c>
      <c r="D4" s="17"/>
      <c r="E4" s="9">
        <v>9</v>
      </c>
      <c r="F4" s="9"/>
      <c r="G4" s="23"/>
      <c r="H4" s="7"/>
      <c r="I4" s="7"/>
      <c r="J4" s="7"/>
      <c r="K4" s="7"/>
      <c r="L4" s="7"/>
      <c r="M4" s="6"/>
    </row>
    <row r="5" spans="2:14">
      <c r="B5" s="14" t="s">
        <v>2</v>
      </c>
      <c r="C5" s="20">
        <v>1</v>
      </c>
      <c r="D5" s="18"/>
      <c r="E5" s="1"/>
      <c r="F5" s="1">
        <v>9</v>
      </c>
      <c r="G5" s="24">
        <v>3</v>
      </c>
      <c r="H5" s="7"/>
      <c r="I5" s="7"/>
      <c r="J5" s="7"/>
      <c r="K5" s="7"/>
      <c r="L5" s="6"/>
      <c r="M5" s="8"/>
    </row>
    <row r="6" spans="2:14">
      <c r="B6" s="14" t="s">
        <v>3</v>
      </c>
      <c r="C6" s="20"/>
      <c r="D6" s="18"/>
      <c r="E6" s="1"/>
      <c r="F6" s="1"/>
      <c r="G6" s="24"/>
      <c r="H6" s="7"/>
      <c r="I6" s="7"/>
      <c r="J6" s="7"/>
      <c r="K6" s="6"/>
      <c r="L6" s="8"/>
      <c r="M6" s="8"/>
    </row>
    <row r="7" spans="2:14">
      <c r="B7" s="14" t="s">
        <v>4</v>
      </c>
      <c r="C7" s="20">
        <v>3</v>
      </c>
      <c r="D7" s="18">
        <v>9</v>
      </c>
      <c r="E7" s="1">
        <v>3</v>
      </c>
      <c r="F7" s="1">
        <v>1</v>
      </c>
      <c r="G7" s="24">
        <v>1</v>
      </c>
      <c r="H7" s="7"/>
      <c r="I7" s="7"/>
      <c r="J7" s="6"/>
      <c r="K7" s="8"/>
      <c r="L7" s="8"/>
      <c r="M7" s="8"/>
    </row>
    <row r="8" spans="2:14" ht="18.75" thickBot="1">
      <c r="B8" s="15" t="s">
        <v>5</v>
      </c>
      <c r="C8" s="21"/>
      <c r="D8" s="16"/>
      <c r="E8" s="2"/>
      <c r="F8" s="2"/>
      <c r="G8" s="10"/>
      <c r="H8" s="22"/>
      <c r="I8" s="51"/>
      <c r="J8" s="8"/>
      <c r="K8" s="8"/>
      <c r="L8" s="8"/>
      <c r="M8" s="8"/>
    </row>
    <row r="9" spans="2:14" ht="19.5" thickTop="1" thickBot="1">
      <c r="B9" s="78" t="s">
        <v>11</v>
      </c>
      <c r="C9" s="79"/>
      <c r="D9" s="31">
        <f>IF($C4=0,0,$C4*D4/SUM($D4:$G4))+IF($C5=0,0,$C5*D5/SUM($D5:$G5))+IF($C6=0,0,C6*D6/SUM($D6:$G6))+IF($C7=0,0,$C7*D7/SUM($D7:$G7))+IF($C8=0,0,$C8*D8/SUM($D8:$G8))</f>
        <v>1.9285714285714286</v>
      </c>
      <c r="E9" s="31">
        <f>IF($C4=0,0,$C4*E4/SUM($D4:$G4))+IF($C5=0,0,$C5*E5/SUM($D5:$G5))+IF($C6=0,0,D6*E6/SUM($D6:$G6))+IF($C7=0,0,$C7*E7/SUM($D7:$G7))+IF($C8=0,0,$C8*E8/SUM($D8:$G8))</f>
        <v>9.6428571428571423</v>
      </c>
      <c r="F9" s="31">
        <f t="shared" ref="F9:G9" si="0">IF($C4=0,0,$C4*F4/SUM($D4:$G4))+IF($C5=0,0,$C5*F5/SUM($D5:$G5))+IF($C6=0,0,E6*F6/SUM($D6:$G6))+IF($C7=0,0,$C7*F7/SUM($D7:$G7))+IF($C8=0,0,$C8*F8/SUM($D8:$G8))</f>
        <v>0.9642857142857143</v>
      </c>
      <c r="G9" s="31">
        <f t="shared" si="0"/>
        <v>0.4642857142857143</v>
      </c>
      <c r="I9" s="32"/>
      <c r="J9" s="8"/>
      <c r="K9" s="8"/>
      <c r="L9" s="8"/>
      <c r="M9" s="8"/>
    </row>
    <row r="10" spans="2:14" ht="18.75" thickTop="1">
      <c r="C10" s="25" t="s">
        <v>13</v>
      </c>
      <c r="D10" s="33">
        <v>0.5</v>
      </c>
      <c r="E10" s="3"/>
      <c r="F10" s="3">
        <v>0.1</v>
      </c>
      <c r="G10" s="34"/>
      <c r="I10" s="40">
        <f>IF(C$8=0,0,C$8*(D$8/SUM(D$8:G$8)*D10+E$8/SUM(D$8:G$8)*E10+F$8/SUM(D$8:G$8)*F10+G$8/SUM(D$8:G$8)*G10))</f>
        <v>0</v>
      </c>
      <c r="J10" s="41">
        <f>IF(C$7=0,0,C$7*(D$7/SUM(D$7:G$7)*D10+E$7/SUM(D$7:G$7)*E10+F$7/SUM(D$7:G$7)*F10+G$7/SUM(D$7:G$7)*G10))</f>
        <v>0.98571428571428577</v>
      </c>
      <c r="K10" s="42">
        <f>IF(C$6=0,0,C$6*(D$6/SUM(D$6:G$6)*D10+E$6/SUM(D$6:G$6)*E10+F$6/SUM(D$6:G$6)*F10+G$6/SUM(D$6:G$6)*G10))</f>
        <v>0</v>
      </c>
      <c r="L10" s="41">
        <f>IF(C$5=0,0,C$5*(D$5/SUM(D$5:G$5)*D10+E$5/SUM(D$5:G$5)*E10+F$5/SUM(D$5:G$5)*F10+G$5/SUM(D$5:G$5)*G10))</f>
        <v>7.5000000000000011E-2</v>
      </c>
      <c r="M10" s="43">
        <f>IF(C$4=0,0,C$4*(D$4/SUM(D$4:G$4)*D10+E$4/SUM(D$4:G$4)*E10+F$4/SUM(D$4:G$4)*F10+G$4/SUM(D$4:G$4)*G10))</f>
        <v>0</v>
      </c>
      <c r="N10" s="28">
        <f>SUM(I10:M10)</f>
        <v>1.0607142857142857</v>
      </c>
    </row>
    <row r="11" spans="2:14">
      <c r="C11" s="26" t="s">
        <v>14</v>
      </c>
      <c r="D11" s="35"/>
      <c r="E11" s="4"/>
      <c r="F11" s="4">
        <v>0.8</v>
      </c>
      <c r="G11" s="36">
        <v>0.5</v>
      </c>
      <c r="I11" s="44">
        <f t="shared" ref="I11:I15" si="1">IF(C$8=0,0,C$8*(D$8/SUM(D$8:G$8)*D11+E$8/SUM(D$8:G$8)*E11+F$8/SUM(D$8:G$8)*F11+G$8/SUM(D$8:G$8)*G11))</f>
        <v>0</v>
      </c>
      <c r="J11" s="12">
        <f t="shared" ref="J11:J15" si="2">IF(C$7=0,0,C$7*(D$7/SUM(D$7:G$7)*D11+E$7/SUM(D$7:G$7)*E11+F$7/SUM(D$7:G$7)*F11+G$7/SUM(D$7:G$7)*G11))</f>
        <v>0.27857142857142858</v>
      </c>
      <c r="K11" s="11">
        <f t="shared" ref="K11:K14" si="3">IF(C$6=0,0,C$6*(D$6/SUM(D$6:G$6)*D11+E$6/SUM(D$6:G$6)*E11+F$6/SUM(D$6:G$6)*F11+G$6/SUM(D$6:G$6)*G11))</f>
        <v>0</v>
      </c>
      <c r="L11" s="12">
        <f>IF(C$5=0,0,C$5*(D$5/SUM(D$5:G$5)*D11+E$5/SUM(D$5:G$5)*E11+F$5/SUM(D$5:G$5)*F11+G$5/SUM(D$5:G$5)*G11))</f>
        <v>0.72500000000000009</v>
      </c>
      <c r="M11" s="45">
        <f t="shared" ref="M11:M15" si="4">IF(C$4=0,0,C$4*(D$4/SUM(D$4:G$4)*D11+E$4/SUM(D$4:G$4)*E11+F$4/SUM(D$4:G$4)*F11+G$4/SUM(D$4:G$4)*G11))</f>
        <v>0</v>
      </c>
      <c r="N11" s="29">
        <f t="shared" ref="N11:N15" si="5">SUM(I11:M11)</f>
        <v>1.0035714285714286</v>
      </c>
    </row>
    <row r="12" spans="2:14">
      <c r="C12" s="26" t="s">
        <v>15</v>
      </c>
      <c r="D12" s="35"/>
      <c r="E12" s="4"/>
      <c r="F12" s="4">
        <v>0.1</v>
      </c>
      <c r="G12" s="36"/>
      <c r="I12" s="44">
        <f t="shared" si="1"/>
        <v>0</v>
      </c>
      <c r="J12" s="12">
        <f t="shared" si="2"/>
        <v>2.1428571428571429E-2</v>
      </c>
      <c r="K12" s="11">
        <f t="shared" si="3"/>
        <v>0</v>
      </c>
      <c r="L12" s="12">
        <f t="shared" ref="L12:L14" si="6">IF(C$5=0,0,C$5*(D$5/SUM(D$5:G$5)*D12+E$5/SUM(D$5:G$5)*E12+F$5/SUM(D$5:G$5)*F12+G$5/SUM(D$5:G$5)*G12))</f>
        <v>7.5000000000000011E-2</v>
      </c>
      <c r="M12" s="45">
        <f t="shared" si="4"/>
        <v>0</v>
      </c>
      <c r="N12" s="29">
        <f>SUM(I12:M12)</f>
        <v>9.6428571428571447E-2</v>
      </c>
    </row>
    <row r="13" spans="2:14">
      <c r="C13" s="26" t="s">
        <v>16</v>
      </c>
      <c r="D13" s="35"/>
      <c r="E13" s="4">
        <v>0.9</v>
      </c>
      <c r="F13" s="4"/>
      <c r="G13" s="36"/>
      <c r="I13" s="44">
        <f t="shared" si="1"/>
        <v>0</v>
      </c>
      <c r="J13" s="12">
        <f t="shared" si="2"/>
        <v>0.57857142857142851</v>
      </c>
      <c r="K13" s="11">
        <f t="shared" si="3"/>
        <v>0</v>
      </c>
      <c r="L13" s="11">
        <f t="shared" si="6"/>
        <v>0</v>
      </c>
      <c r="M13" s="46">
        <f t="shared" si="4"/>
        <v>8.1</v>
      </c>
      <c r="N13" s="29">
        <f t="shared" si="5"/>
        <v>8.6785714285714288</v>
      </c>
    </row>
    <row r="14" spans="2:14">
      <c r="C14" s="26" t="s">
        <v>17</v>
      </c>
      <c r="D14" s="35">
        <v>0.5</v>
      </c>
      <c r="E14" s="4">
        <v>0.1</v>
      </c>
      <c r="F14" s="4"/>
      <c r="G14" s="36"/>
      <c r="I14" s="44">
        <f t="shared" si="1"/>
        <v>0</v>
      </c>
      <c r="J14" s="12">
        <f t="shared" si="2"/>
        <v>1.0285714285714285</v>
      </c>
      <c r="K14" s="11">
        <f t="shared" si="3"/>
        <v>0</v>
      </c>
      <c r="L14" s="11">
        <f t="shared" si="6"/>
        <v>0</v>
      </c>
      <c r="M14" s="46">
        <f>IF(C$4=0,0,C$4*(D$4/SUM(D$4:G$4)*D14+E$4/SUM(D$4:G$4)*E14+F$4/SUM(D$4:G$4)*F14+G$4/SUM(D$4:G$4)*G14))</f>
        <v>0.9</v>
      </c>
      <c r="N14" s="29">
        <f t="shared" si="5"/>
        <v>1.9285714285714284</v>
      </c>
    </row>
    <row r="15" spans="2:14" ht="18.75" thickBot="1">
      <c r="C15" s="27" t="s">
        <v>18</v>
      </c>
      <c r="D15" s="37"/>
      <c r="E15" s="38"/>
      <c r="F15" s="38"/>
      <c r="G15" s="39">
        <v>0.5</v>
      </c>
      <c r="I15" s="47">
        <f t="shared" si="1"/>
        <v>0</v>
      </c>
      <c r="J15" s="48">
        <f t="shared" si="2"/>
        <v>0.10714285714285714</v>
      </c>
      <c r="K15" s="49">
        <f>IF(C$6=0,0,C$6*(D$6/SUM(D$6:G$6)*D15+E$6/SUM(D$6:G$6)*E15+F$6/SUM(D$6:G$6)*F15+G$6/SUM(D$6:G$6)*G15))</f>
        <v>0</v>
      </c>
      <c r="L15" s="48">
        <f>IF(C$5=0,0,C$5*(D$5/SUM(D$5:G$5)*D15+E$5/SUM(D$5:G$5)*E15+F$5/SUM(D$5:G$5)*F15+G$5/SUM(D$5:G$5)*G15))</f>
        <v>0.125</v>
      </c>
      <c r="M15" s="50">
        <f t="shared" si="4"/>
        <v>0</v>
      </c>
      <c r="N15" s="30">
        <f t="shared" si="5"/>
        <v>0.23214285714285715</v>
      </c>
    </row>
    <row r="16" spans="2:14" ht="19.5" thickTop="1" thickBot="1">
      <c r="C16" s="5" t="s">
        <v>19</v>
      </c>
      <c r="I16" s="80" t="s">
        <v>20</v>
      </c>
      <c r="J16" s="81"/>
      <c r="K16" s="81"/>
      <c r="L16" s="81"/>
      <c r="M16" s="82"/>
      <c r="N16" s="5" t="s">
        <v>21</v>
      </c>
    </row>
    <row r="17" ht="18.75" thickTop="1"/>
  </sheetData>
  <mergeCells count="5">
    <mergeCell ref="D2:G2"/>
    <mergeCell ref="B2:B3"/>
    <mergeCell ref="C2:C3"/>
    <mergeCell ref="B9:C9"/>
    <mergeCell ref="I16:M16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回答記入シート</vt:lpstr>
      <vt:lpstr>【参考】ボールペンの例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 Kishita</dc:creator>
  <cp:lastModifiedBy>Yusuke Kishita</cp:lastModifiedBy>
  <cp:lastPrinted>2022-06-29T02:44:33Z</cp:lastPrinted>
  <dcterms:created xsi:type="dcterms:W3CDTF">2015-06-05T18:19:34Z</dcterms:created>
  <dcterms:modified xsi:type="dcterms:W3CDTF">2022-06-29T02:44:36Z</dcterms:modified>
</cp:coreProperties>
</file>